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9 - Sage BI Reporting\Documentation Portail SBR\Sage 100cloud\Etats Standard\SBR_Compta_SYSCOHADA\"/>
    </mc:Choice>
  </mc:AlternateContent>
  <xr:revisionPtr revIDLastSave="0" documentId="8_{0B2B38FE-26E1-41C8-B648-F45047FB48D6}" xr6:coauthVersionLast="45" xr6:coauthVersionMax="45" xr10:uidLastSave="{00000000-0000-0000-0000-000000000000}"/>
  <bookViews>
    <workbookView xWindow="-108" yWindow="-108" windowWidth="23256" windowHeight="12576" xr2:uid="{6A7C0664-FD51-4C22-A294-831DD8C8AD2E}"/>
  </bookViews>
  <sheets>
    <sheet name="Prise en Main" sheetId="1" r:id="rId1"/>
    <sheet name="Rapport financier annuel" sheetId="2" r:id="rId2"/>
  </sheets>
  <externalReferences>
    <externalReference r:id="rId3"/>
  </externalReference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  <definedName name="_xlnm.Print_Area" localSheetId="1">'Rapport financier annuel'!$C$1:$R$23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2" l="1"/>
  <c r="E14" i="2"/>
  <c r="L13" i="2"/>
  <c r="G13" i="2"/>
  <c r="H13" i="2" s="1"/>
  <c r="E13" i="2"/>
  <c r="U2" i="2"/>
  <c r="L18" i="2"/>
  <c r="L15" i="2"/>
  <c r="E20" i="2"/>
  <c r="E15" i="2"/>
  <c r="L22" i="2"/>
  <c r="L21" i="2"/>
  <c r="L20" i="2"/>
  <c r="L19" i="2"/>
  <c r="L17" i="2"/>
  <c r="L16" i="2"/>
  <c r="E17" i="2"/>
  <c r="E22" i="2"/>
  <c r="E21" i="2"/>
  <c r="H22" i="2"/>
  <c r="H21" i="2"/>
  <c r="H20" i="2"/>
  <c r="H19" i="2"/>
  <c r="H18" i="2"/>
  <c r="H17" i="2"/>
  <c r="H16" i="2"/>
  <c r="H15" i="2"/>
  <c r="E18" i="2"/>
  <c r="G22" i="2"/>
  <c r="G21" i="2"/>
  <c r="G20" i="2"/>
  <c r="G19" i="2"/>
  <c r="G18" i="2"/>
  <c r="G17" i="2"/>
  <c r="G16" i="2"/>
  <c r="G15" i="2"/>
  <c r="E19" i="2"/>
  <c r="E16" i="2"/>
  <c r="N16" i="2" l="1"/>
  <c r="N19" i="2"/>
  <c r="G23" i="2"/>
  <c r="N18" i="2"/>
  <c r="H23" i="2"/>
  <c r="N21" i="2"/>
  <c r="N22" i="2"/>
  <c r="N8" i="2" s="1"/>
  <c r="N7" i="2"/>
  <c r="E23" i="2"/>
  <c r="N17" i="2"/>
  <c r="E8" i="2" s="1"/>
  <c r="E7" i="2"/>
  <c r="L23" i="2"/>
  <c r="N15" i="2"/>
  <c r="C8" i="2" s="1"/>
  <c r="C7" i="2"/>
  <c r="N20" i="2"/>
  <c r="G8" i="2" s="1"/>
  <c r="G7" i="2"/>
  <c r="I13" i="2"/>
  <c r="J13" i="2"/>
  <c r="K13" i="2"/>
  <c r="I15" i="2"/>
  <c r="I16" i="2"/>
  <c r="I17" i="2"/>
  <c r="I18" i="2"/>
  <c r="I19" i="2"/>
  <c r="I20" i="2"/>
  <c r="I21" i="2"/>
  <c r="I22" i="2"/>
  <c r="J15" i="2"/>
  <c r="J16" i="2"/>
  <c r="J17" i="2"/>
  <c r="J18" i="2"/>
  <c r="J19" i="2"/>
  <c r="J20" i="2"/>
  <c r="J21" i="2"/>
  <c r="J22" i="2"/>
  <c r="K15" i="2"/>
  <c r="K16" i="2"/>
  <c r="K17" i="2"/>
  <c r="K18" i="2"/>
  <c r="K19" i="2"/>
  <c r="K20" i="2"/>
  <c r="K21" i="2"/>
  <c r="K22" i="2"/>
  <c r="K23" i="2" l="1"/>
  <c r="J23" i="2"/>
  <c r="I23" i="2"/>
  <c r="N23" i="2"/>
  <c r="P8" i="2" s="1"/>
  <c r="P7" i="2"/>
</calcChain>
</file>

<file path=xl/sharedStrings.xml><?xml version="1.0" encoding="utf-8"?>
<sst xmlns="http://schemas.openxmlformats.org/spreadsheetml/2006/main" count="57" uniqueCount="51">
  <si>
    <t>DECOUVREZ SAGE BI REPORTING</t>
  </si>
  <si>
    <t>CONNECTEZ VOUS A SAGE BI REPORTING</t>
  </si>
  <si>
    <t>Version pour le plan comptable SYSCOHADA</t>
  </si>
  <si>
    <t>Devise:</t>
  </si>
  <si>
    <t>€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</si>
  <si>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</si>
  <si>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</si>
  <si>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</si>
  <si>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RAPPORT FINANCIER ANNUEL</t>
  </si>
  <si>
    <t>SOCIETE :</t>
  </si>
  <si>
    <t>TPS REEL :</t>
  </si>
  <si>
    <t>ANNEE :</t>
  </si>
  <si>
    <t>*</t>
  </si>
  <si>
    <t>OUI</t>
  </si>
  <si>
    <t>DEVISE :</t>
  </si>
  <si>
    <t>CHIFFRES CLÉS</t>
  </si>
  <si>
    <t>REVENUS</t>
  </si>
  <si>
    <t>EBITDA</t>
  </si>
  <si>
    <t>EBIT</t>
  </si>
  <si>
    <t>RÉSULTAT NET</t>
  </si>
  <si>
    <t>CAF</t>
  </si>
  <si>
    <t>TOUS LES CHIFFRES</t>
  </si>
  <si>
    <t>PCG</t>
  </si>
  <si>
    <t>PCG SYSCOHADA</t>
  </si>
  <si>
    <t>INDICATEURS</t>
  </si>
  <si>
    <t>ANNEE N-4</t>
  </si>
  <si>
    <t>ANNEE N-1</t>
  </si>
  <si>
    <t>ANNEE N-2</t>
  </si>
  <si>
    <t>ANNEE N</t>
  </si>
  <si>
    <t>VARIATION EN %</t>
  </si>
  <si>
    <t>TENDANCE SUR 5 ANS</t>
  </si>
  <si>
    <t>7*,&lt;&gt;(76*,77*)</t>
  </si>
  <si>
    <t>7*,&lt;&gt;77*</t>
  </si>
  <si>
    <t>6*,&lt;&gt;(63*,66*,67*,68*)</t>
  </si>
  <si>
    <t>6*,&lt;&gt;(64*,67*,68*,69*)</t>
  </si>
  <si>
    <t>CHARGES D'EXPLOITATION</t>
  </si>
  <si>
    <t>6*,&lt;&gt;(63*,66*,67*,68*),7*,&lt;&gt;(76*,77*)</t>
  </si>
  <si>
    <t>6*,&lt;&gt;(64*,67*,68*,69*),7*,&lt;&gt;77*</t>
  </si>
  <si>
    <t>68*</t>
  </si>
  <si>
    <t>659*,68*,69*</t>
  </si>
  <si>
    <t>AMORTISSEMENTS</t>
  </si>
  <si>
    <t>66*,76*</t>
  </si>
  <si>
    <t>656*,67*,77*</t>
  </si>
  <si>
    <t>RESULTAT FINANCIER</t>
  </si>
  <si>
    <t>6*,&lt;&gt;63*,7*</t>
  </si>
  <si>
    <t>6*,&lt;&gt;64*,7*</t>
  </si>
  <si>
    <t>63*</t>
  </si>
  <si>
    <t>64*</t>
  </si>
  <si>
    <t>IMPÔTS</t>
  </si>
  <si>
    <t>6*,7*</t>
  </si>
  <si>
    <t>RESULTAT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</si>
</sst>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\(&quot;$&quot;#,##0\)"/>
    <numFmt numFmtId="165" formatCode="#,##0\ _€"/>
    <numFmt numFmtId="166" formatCode="#,##0\ [$€-40C]"/>
    <numFmt numFmtId="167" formatCode="#,##0.00\ _€"/>
    <numFmt numFmtId="168" formatCode="#,##0.00\ [$€-40C]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b/>
      <sz val="26"/>
      <color theme="1"/>
      <name val="Segoe UI"/>
      <family val="2"/>
    </font>
    <font>
      <sz val="18"/>
      <color theme="0"/>
      <name val="Segoe UI"/>
      <family val="2"/>
    </font>
    <font>
      <sz val="10"/>
      <color theme="1" tint="0.34998626667073579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b/>
      <sz val="32"/>
      <color rgb="FF99CC0B"/>
      <name val="Segoe UI Light"/>
      <family val="2"/>
    </font>
    <font>
      <sz val="20"/>
      <color theme="1" tint="0.34998626667073579"/>
      <name val="Calibri Light"/>
      <family val="2"/>
      <scheme val="major"/>
    </font>
    <font>
      <sz val="14"/>
      <color theme="0" tint="-0.34998626667073579"/>
      <name val="Calibri Light"/>
      <family val="2"/>
      <scheme val="major"/>
    </font>
    <font>
      <b/>
      <sz val="12"/>
      <color theme="6" tint="-0.249977111117893"/>
      <name val="Calibri"/>
      <family val="2"/>
      <scheme val="minor"/>
    </font>
    <font>
      <b/>
      <sz val="18"/>
      <color theme="6" tint="-0.249977111117893"/>
      <name val="Calibri"/>
      <family val="2"/>
      <scheme val="minor"/>
    </font>
    <font>
      <sz val="14"/>
      <color theme="2" tint="-0.749992370372631"/>
      <name val="Calibri Light"/>
      <family val="2"/>
      <scheme val="major"/>
    </font>
    <font>
      <sz val="16"/>
      <color theme="0"/>
      <name val="Segoe UI"/>
      <family val="2"/>
    </font>
    <font>
      <b/>
      <sz val="16"/>
      <color theme="1"/>
      <name val="Calibri"/>
      <family val="2"/>
      <scheme val="minor"/>
    </font>
    <font>
      <sz val="20"/>
      <color theme="0" tint="-0.34998626667073579"/>
      <name val="Calibri"/>
      <family val="2"/>
      <scheme val="minor"/>
    </font>
    <font>
      <b/>
      <sz val="20"/>
      <color theme="2" tint="-0.749992370372631"/>
      <name val="Segoe UI Light"/>
      <family val="2"/>
    </font>
    <font>
      <b/>
      <sz val="10"/>
      <color theme="2" tint="-0.749992370372631"/>
      <name val="Segoe UI Light"/>
      <family val="2"/>
    </font>
    <font>
      <sz val="12"/>
      <color theme="0" tint="-0.34998626667073579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sz val="10"/>
      <color theme="0"/>
      <name val="Calibri Light"/>
      <family val="2"/>
      <scheme val="major"/>
    </font>
    <font>
      <sz val="10"/>
      <name val="Calibri Light"/>
      <family val="2"/>
      <scheme val="major"/>
    </font>
    <font>
      <sz val="14"/>
      <name val="Calibri Light"/>
      <family val="2"/>
      <scheme val="major"/>
    </font>
    <font>
      <sz val="14"/>
      <color rgb="FFFF000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/>
      <top/>
      <bottom style="dashed">
        <color theme="1" tint="0.34998626667073579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dashed">
        <color theme="1" tint="0.34998626667073579"/>
      </bottom>
      <diagonal/>
    </border>
    <border>
      <left style="thin">
        <color rgb="FF92D050"/>
      </left>
      <right/>
      <top/>
      <bottom style="dashed">
        <color theme="1" tint="0.34998626667073579"/>
      </bottom>
      <diagonal/>
    </border>
    <border>
      <left/>
      <right style="thin">
        <color rgb="FF92D050"/>
      </right>
      <top/>
      <bottom style="dashed">
        <color theme="1" tint="0.34998626667073579"/>
      </bottom>
      <diagonal/>
    </border>
    <border>
      <left style="thin">
        <color rgb="FF92D050"/>
      </left>
      <right style="thin">
        <color rgb="FF92D050"/>
      </right>
      <top style="dashed">
        <color theme="1" tint="0.34998626667073579"/>
      </top>
      <bottom/>
      <diagonal/>
    </border>
    <border>
      <left style="thin">
        <color rgb="FF92D050"/>
      </left>
      <right/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 style="thin">
        <color rgb="FF92D050"/>
      </right>
      <top style="dashed">
        <color theme="1" tint="0.34998626667073579"/>
      </top>
      <bottom/>
      <diagonal/>
    </border>
    <border>
      <left style="thin">
        <color rgb="FF92D050"/>
      </left>
      <right style="thin">
        <color rgb="FF92D050"/>
      </right>
      <top/>
      <bottom/>
      <diagonal/>
    </border>
    <border>
      <left style="thin">
        <color rgb="FF92D050"/>
      </left>
      <right/>
      <top/>
      <bottom/>
      <diagonal/>
    </border>
    <border>
      <left/>
      <right style="thin">
        <color rgb="FF92D050"/>
      </right>
      <top/>
      <bottom/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9" fillId="0" borderId="0" applyFill="0" applyBorder="0">
      <alignment vertical="center"/>
    </xf>
    <xf numFmtId="0" fontId="13" fillId="0" borderId="1" applyNumberFormat="0" applyFill="0" applyAlignment="0" applyProtection="0"/>
    <xf numFmtId="164" fontId="19" fillId="0" borderId="7">
      <alignment horizontal="center" vertical="center"/>
    </xf>
    <xf numFmtId="9" fontId="22" fillId="0" borderId="0">
      <alignment horizontal="left" vertical="center" indent="1"/>
    </xf>
  </cellStyleXfs>
  <cellXfs count="81">
    <xf numFmtId="0" fontId="0" fillId="0" borderId="0" xfId="0"/>
    <xf numFmtId="0" fontId="3" fillId="2" borderId="0" xfId="0" applyFont="1" applyFill="1" applyAlignment="1">
      <alignment horizontal="left" vertical="center" indent="2"/>
    </xf>
    <xf numFmtId="0" fontId="4" fillId="2" borderId="0" xfId="0" applyFont="1" applyFill="1" applyAlignment="1">
      <alignment horizontal="center"/>
    </xf>
    <xf numFmtId="49" fontId="4" fillId="2" borderId="0" xfId="0" quotePrefix="1" applyNumberFormat="1" applyFont="1" applyFill="1" applyAlignment="1">
      <alignment horizontal="center"/>
    </xf>
    <xf numFmtId="49" fontId="4" fillId="2" borderId="0" xfId="0" applyNumberFormat="1" applyFont="1" applyFill="1"/>
    <xf numFmtId="0" fontId="0" fillId="2" borderId="0" xfId="0" applyFill="1"/>
    <xf numFmtId="49" fontId="4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left" indent="2"/>
    </xf>
    <xf numFmtId="0" fontId="6" fillId="0" borderId="0" xfId="0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8" fillId="3" borderId="0" xfId="0" applyFont="1" applyFill="1" applyAlignment="1">
      <alignment horizontal="center" vertical="center" wrapText="1"/>
    </xf>
    <xf numFmtId="0" fontId="0" fillId="3" borderId="0" xfId="0" applyFill="1"/>
    <xf numFmtId="0" fontId="9" fillId="0" borderId="0" xfId="2">
      <alignment vertical="center"/>
    </xf>
    <xf numFmtId="0" fontId="10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49" fontId="12" fillId="0" borderId="0" xfId="2" applyNumberFormat="1" applyFont="1" applyAlignment="1">
      <alignment horizontal="center" vertical="center"/>
    </xf>
    <xf numFmtId="49" fontId="12" fillId="0" borderId="0" xfId="3" applyNumberFormat="1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2" xfId="3" applyFont="1" applyBorder="1" applyAlignment="1">
      <alignment vertical="center"/>
    </xf>
    <xf numFmtId="0" fontId="13" fillId="0" borderId="2" xfId="3" applyBorder="1" applyAlignment="1">
      <alignment vertical="center"/>
    </xf>
    <xf numFmtId="0" fontId="13" fillId="0" borderId="0" xfId="3" applyBorder="1"/>
    <xf numFmtId="2" fontId="17" fillId="4" borderId="3" xfId="2" applyNumberFormat="1" applyFont="1" applyFill="1" applyBorder="1" applyAlignment="1">
      <alignment horizontal="center" vertical="center"/>
    </xf>
    <xf numFmtId="2" fontId="17" fillId="0" borderId="0" xfId="2" applyNumberFormat="1" applyFont="1">
      <alignment vertical="center"/>
    </xf>
    <xf numFmtId="0" fontId="18" fillId="0" borderId="0" xfId="2" applyFont="1">
      <alignment vertical="center"/>
    </xf>
    <xf numFmtId="2" fontId="17" fillId="4" borderId="0" xfId="2" applyNumberFormat="1" applyFont="1" applyFill="1" applyAlignment="1">
      <alignment horizontal="center" vertical="center"/>
    </xf>
    <xf numFmtId="2" fontId="17" fillId="4" borderId="4" xfId="2" applyNumberFormat="1" applyFont="1" applyFill="1" applyBorder="1" applyAlignment="1">
      <alignment horizontal="center" vertical="center"/>
    </xf>
    <xf numFmtId="2" fontId="17" fillId="4" borderId="5" xfId="2" applyNumberFormat="1" applyFont="1" applyFill="1" applyBorder="1" applyAlignment="1">
      <alignment horizontal="center" vertical="center"/>
    </xf>
    <xf numFmtId="2" fontId="17" fillId="4" borderId="6" xfId="2" applyNumberFormat="1" applyFont="1" applyFill="1" applyBorder="1" applyAlignment="1">
      <alignment horizontal="center" vertical="center"/>
    </xf>
    <xf numFmtId="0" fontId="2" fillId="0" borderId="0" xfId="2" applyFont="1" applyAlignment="1"/>
    <xf numFmtId="165" fontId="20" fillId="0" borderId="8" xfId="4" applyNumberFormat="1" applyFont="1" applyBorder="1">
      <alignment horizontal="center" vertical="center"/>
    </xf>
    <xf numFmtId="164" fontId="20" fillId="0" borderId="0" xfId="4" applyFont="1" applyBorder="1">
      <alignment horizontal="center" vertical="center"/>
    </xf>
    <xf numFmtId="0" fontId="21" fillId="0" borderId="0" xfId="2" applyFont="1">
      <alignment vertical="center"/>
    </xf>
    <xf numFmtId="166" fontId="20" fillId="0" borderId="0" xfId="4" applyNumberFormat="1" applyFont="1" applyBorder="1">
      <alignment horizontal="center" vertical="center"/>
    </xf>
    <xf numFmtId="165" fontId="20" fillId="0" borderId="9" xfId="4" applyNumberFormat="1" applyFont="1" applyBorder="1">
      <alignment horizontal="center" vertical="center"/>
    </xf>
    <xf numFmtId="165" fontId="20" fillId="0" borderId="7" xfId="4" applyNumberFormat="1" applyFont="1">
      <alignment horizontal="center" vertical="center"/>
    </xf>
    <xf numFmtId="165" fontId="20" fillId="0" borderId="10" xfId="4" applyNumberFormat="1" applyFont="1" applyBorder="1">
      <alignment horizontal="center" vertical="center"/>
    </xf>
    <xf numFmtId="0" fontId="9" fillId="0" borderId="0" xfId="2" applyAlignment="1">
      <alignment horizontal="center" vertical="center"/>
    </xf>
    <xf numFmtId="0" fontId="10" fillId="0" borderId="0" xfId="2" applyFont="1" applyAlignment="1">
      <alignment horizontal="center" vertical="center"/>
    </xf>
    <xf numFmtId="9" fontId="22" fillId="0" borderId="11" xfId="1" applyFont="1" applyBorder="1" applyAlignment="1">
      <alignment horizontal="left" vertical="center" indent="1"/>
    </xf>
    <xf numFmtId="9" fontId="23" fillId="0" borderId="0" xfId="1" applyFont="1" applyAlignment="1">
      <alignment horizontal="left" vertical="center" indent="1"/>
    </xf>
    <xf numFmtId="9" fontId="22" fillId="0" borderId="11" xfId="5" applyBorder="1">
      <alignment horizontal="left" vertical="center" indent="1"/>
    </xf>
    <xf numFmtId="9" fontId="1" fillId="0" borderId="0" xfId="2" applyNumberFormat="1" applyFont="1" applyAlignment="1">
      <alignment horizontal="left" vertical="center" indent="1"/>
    </xf>
    <xf numFmtId="9" fontId="22" fillId="0" borderId="0" xfId="5">
      <alignment horizontal="left" vertical="center" indent="1"/>
    </xf>
    <xf numFmtId="9" fontId="22" fillId="0" borderId="12" xfId="5" applyBorder="1">
      <alignment horizontal="left" vertical="center" indent="1"/>
    </xf>
    <xf numFmtId="9" fontId="22" fillId="0" borderId="13" xfId="5" applyBorder="1">
      <alignment horizontal="left" vertical="center" indent="1"/>
    </xf>
    <xf numFmtId="9" fontId="22" fillId="0" borderId="14" xfId="5" applyBorder="1">
      <alignment horizontal="left" vertical="center" indent="1"/>
    </xf>
    <xf numFmtId="0" fontId="9" fillId="0" borderId="0" xfId="2" applyAlignment="1">
      <alignment horizontal="left" vertical="center" indent="1"/>
    </xf>
    <xf numFmtId="0" fontId="9" fillId="0" borderId="15" xfId="2" applyBorder="1" applyAlignment="1"/>
    <xf numFmtId="0" fontId="9" fillId="0" borderId="0" xfId="2" applyAlignment="1">
      <alignment horizontal="left" indent="1"/>
    </xf>
    <xf numFmtId="0" fontId="9" fillId="0" borderId="0" xfId="2" applyAlignment="1"/>
    <xf numFmtId="0" fontId="9" fillId="0" borderId="16" xfId="2" applyBorder="1" applyAlignment="1">
      <alignment horizontal="left" indent="1"/>
    </xf>
    <xf numFmtId="0" fontId="9" fillId="0" borderId="0" xfId="2" applyAlignment="1">
      <alignment horizontal="left" indent="1"/>
    </xf>
    <xf numFmtId="0" fontId="9" fillId="0" borderId="17" xfId="2" applyBorder="1" applyAlignment="1">
      <alignment horizontal="left" indent="1"/>
    </xf>
    <xf numFmtId="0" fontId="9" fillId="0" borderId="18" xfId="2" applyBorder="1">
      <alignment vertical="center"/>
    </xf>
    <xf numFmtId="20" fontId="9" fillId="0" borderId="18" xfId="2" applyNumberFormat="1" applyBorder="1">
      <alignment vertical="center"/>
    </xf>
    <xf numFmtId="0" fontId="9" fillId="0" borderId="19" xfId="2" applyBorder="1">
      <alignment vertical="center"/>
    </xf>
    <xf numFmtId="0" fontId="9" fillId="0" borderId="20" xfId="2" applyBorder="1">
      <alignment vertical="center"/>
    </xf>
    <xf numFmtId="0" fontId="9" fillId="0" borderId="21" xfId="2" applyBorder="1">
      <alignment vertical="center"/>
    </xf>
    <xf numFmtId="0" fontId="24" fillId="0" borderId="0" xfId="2" applyFont="1">
      <alignment vertical="center"/>
    </xf>
    <xf numFmtId="0" fontId="25" fillId="0" borderId="0" xfId="2" applyFont="1">
      <alignment vertical="center"/>
    </xf>
    <xf numFmtId="0" fontId="26" fillId="0" borderId="0" xfId="3" applyFont="1" applyBorder="1"/>
    <xf numFmtId="0" fontId="9" fillId="0" borderId="22" xfId="2" applyBorder="1" applyAlignment="1">
      <alignment horizontal="left" vertical="center" indent="1"/>
    </xf>
    <xf numFmtId="0" fontId="9" fillId="0" borderId="22" xfId="2" applyBorder="1">
      <alignment vertical="center"/>
    </xf>
    <xf numFmtId="167" fontId="9" fillId="0" borderId="22" xfId="2" applyNumberFormat="1" applyBorder="1">
      <alignment vertical="center"/>
    </xf>
    <xf numFmtId="168" fontId="9" fillId="0" borderId="22" xfId="2" applyNumberFormat="1" applyBorder="1">
      <alignment vertical="center"/>
    </xf>
    <xf numFmtId="9" fontId="9" fillId="0" borderId="22" xfId="1" applyFont="1" applyBorder="1" applyAlignment="1">
      <alignment horizontal="center" vertical="center"/>
    </xf>
    <xf numFmtId="0" fontId="9" fillId="0" borderId="22" xfId="2" applyBorder="1">
      <alignment vertical="center"/>
    </xf>
    <xf numFmtId="0" fontId="27" fillId="0" borderId="0" xfId="3" applyFont="1" applyBorder="1"/>
    <xf numFmtId="0" fontId="9" fillId="5" borderId="23" xfId="2" applyFill="1" applyBorder="1" applyAlignment="1">
      <alignment horizontal="left" vertical="center" indent="1"/>
    </xf>
    <xf numFmtId="0" fontId="9" fillId="5" borderId="23" xfId="2" applyFill="1" applyBorder="1">
      <alignment vertical="center"/>
    </xf>
    <xf numFmtId="167" fontId="9" fillId="5" borderId="22" xfId="2" applyNumberFormat="1" applyFill="1" applyBorder="1">
      <alignment vertical="center"/>
    </xf>
    <xf numFmtId="168" fontId="9" fillId="5" borderId="22" xfId="2" applyNumberFormat="1" applyFill="1" applyBorder="1">
      <alignment vertical="center"/>
    </xf>
    <xf numFmtId="9" fontId="9" fillId="5" borderId="22" xfId="1" applyFont="1" applyFill="1" applyBorder="1" applyAlignment="1">
      <alignment horizontal="center" vertical="center"/>
    </xf>
    <xf numFmtId="0" fontId="9" fillId="5" borderId="23" xfId="2" applyFill="1" applyBorder="1">
      <alignment vertical="center"/>
    </xf>
    <xf numFmtId="0" fontId="9" fillId="0" borderId="23" xfId="2" applyBorder="1" applyAlignment="1">
      <alignment horizontal="left" vertical="center" indent="1"/>
    </xf>
    <xf numFmtId="0" fontId="9" fillId="0" borderId="23" xfId="2" applyBorder="1">
      <alignment vertical="center"/>
    </xf>
    <xf numFmtId="0" fontId="9" fillId="0" borderId="23" xfId="2" applyBorder="1">
      <alignment vertical="center"/>
    </xf>
  </cellXfs>
  <cellStyles count="6">
    <cellStyle name="Key Metric Percentage" xfId="5" xr:uid="{ED9CCC96-E238-460C-B0EE-A7B901FF3F2A}"/>
    <cellStyle name="Key Metric Value" xfId="4" xr:uid="{B8C4E0E5-97E3-45CE-B1A6-AD159FA4B2B7}"/>
    <cellStyle name="Normal" xfId="0" builtinId="0"/>
    <cellStyle name="Normal 4" xfId="2" xr:uid="{9489DB04-C356-4B11-9361-890F829149D3}"/>
    <cellStyle name="Pourcentage" xfId="1" builtinId="5"/>
    <cellStyle name="Titre 1 2" xfId="3" xr:uid="{70D7330B-A13A-4385-9C5C-389AE58F8D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FC8BA71-ACA5-437D-94EB-8E9E3C0EB085}"/>
            </a:ext>
          </a:extLst>
        </xdr:cNvPr>
        <xdr:cNvSpPr/>
      </xdr:nvSpPr>
      <xdr:spPr>
        <a:xfrm>
          <a:off x="682743" y="702943"/>
          <a:ext cx="109737" cy="479298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C55DC350-B46B-4245-87DD-B246163090BA}"/>
            </a:ext>
          </a:extLst>
        </xdr:cNvPr>
        <xdr:cNvSpPr/>
      </xdr:nvSpPr>
      <xdr:spPr>
        <a:xfrm>
          <a:off x="557212" y="3031488"/>
          <a:ext cx="390480" cy="36762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A3A9E90A-712F-4EB2-BAC5-06E80B4D657A}"/>
            </a:ext>
          </a:extLst>
        </xdr:cNvPr>
        <xdr:cNvSpPr/>
      </xdr:nvSpPr>
      <xdr:spPr>
        <a:xfrm>
          <a:off x="557212" y="4409650"/>
          <a:ext cx="390480" cy="36762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C088782C-50C5-42A2-BDBC-E3A7D57F61CB}"/>
            </a:ext>
          </a:extLst>
        </xdr:cNvPr>
        <xdr:cNvSpPr/>
      </xdr:nvSpPr>
      <xdr:spPr>
        <a:xfrm>
          <a:off x="546629" y="1221105"/>
          <a:ext cx="390480" cy="33671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-%20Sage%20BI%20Reporting/Documentation%20Portail%20SBR/Sage%20100cloud/Etats%20Standard/SBR_compta_SYSCOH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Rapport financier annuel"/>
      <sheetName val="Balance Générale_Présentation1"/>
      <sheetName val="Balance Générale_Présentation2"/>
      <sheetName val="Balance par nature"/>
      <sheetName val="Evolution Poste de charges"/>
      <sheetName val="Evolution Poste de produits"/>
      <sheetName val="Palmarès Cptes de Charges"/>
      <sheetName val="Répartition Charges Graph"/>
      <sheetName val="Palmarès Cptes de Vtes"/>
      <sheetName val="Répartition Produits Graph"/>
      <sheetName val="Analyse du résultat"/>
      <sheetName val="Résultat cptes mouvementés"/>
      <sheetName val="RIK_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E38DC-1CD6-47C2-A8E8-7B05460FEE5B}">
  <dimension ref="A1:AM44"/>
  <sheetViews>
    <sheetView showGridLines="0" tabSelected="1" zoomScale="70" zoomScaleNormal="70" workbookViewId="0">
      <selection sqref="A1:K2"/>
    </sheetView>
  </sheetViews>
  <sheetFormatPr baseColWidth="10" defaultRowHeight="14.4" x14ac:dyDescent="0.3"/>
  <cols>
    <col min="19" max="19" width="15.88671875" customWidth="1"/>
  </cols>
  <sheetData>
    <row r="1" spans="1:39" ht="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3"/>
      <c r="O1" s="4"/>
      <c r="P1" s="2"/>
      <c r="Q1" s="2"/>
      <c r="R1" s="3"/>
      <c r="S1" s="4"/>
      <c r="T1" s="2"/>
      <c r="U1" s="2"/>
      <c r="V1" s="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ht="25.2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6"/>
      <c r="O2" s="4"/>
      <c r="P2" s="2"/>
      <c r="Q2" s="2"/>
      <c r="R2" s="6"/>
      <c r="S2" s="4"/>
      <c r="T2" s="2"/>
      <c r="U2" s="2"/>
      <c r="V2" s="6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7" spans="1:39" ht="24.6" x14ac:dyDescent="0.55000000000000004">
      <c r="B7" s="7" t="s">
        <v>1</v>
      </c>
    </row>
    <row r="8" spans="1:39" ht="38.4" x14ac:dyDescent="0.85">
      <c r="B8" s="8"/>
      <c r="S8" s="9" t="s">
        <v>2</v>
      </c>
    </row>
    <row r="9" spans="1:39" ht="21" x14ac:dyDescent="0.35">
      <c r="B9" s="8"/>
    </row>
    <row r="10" spans="1:39" ht="38.4" x14ac:dyDescent="0.85">
      <c r="B10" s="8"/>
      <c r="S10" s="9" t="s">
        <v>3</v>
      </c>
      <c r="U10" s="9" t="s">
        <v>4</v>
      </c>
    </row>
    <row r="11" spans="1:39" ht="21" x14ac:dyDescent="0.35">
      <c r="B11" s="8"/>
    </row>
    <row r="12" spans="1:39" ht="24.6" x14ac:dyDescent="0.55000000000000004">
      <c r="B12" s="7" t="s">
        <v>5</v>
      </c>
    </row>
    <row r="13" spans="1:39" ht="21" x14ac:dyDescent="0.35">
      <c r="B13" s="8"/>
    </row>
    <row r="14" spans="1:39" ht="21" x14ac:dyDescent="0.35">
      <c r="B14" s="8"/>
    </row>
    <row r="15" spans="1:39" ht="21" x14ac:dyDescent="0.35">
      <c r="B15" s="8"/>
    </row>
    <row r="16" spans="1:39" ht="21" x14ac:dyDescent="0.35">
      <c r="B16" s="8"/>
    </row>
    <row r="17" spans="1:39" ht="24.6" x14ac:dyDescent="0.55000000000000004">
      <c r="B17" s="7" t="s">
        <v>6</v>
      </c>
    </row>
    <row r="22" spans="1:39" ht="15" customHeight="1" x14ac:dyDescent="0.3">
      <c r="A22" s="10" t="s">
        <v>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 ht="15" customHeigh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 ht="15" customHeigh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ht="15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 ht="15" customHeight="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ht="15" customHeigh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ht="15" customHeigh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39" ht="7.5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BDBF7-D407-4450-BCFE-7EBDCA5BCA00}">
  <sheetPr>
    <tabColor theme="5"/>
    <pageSetUpPr autoPageBreaks="0" fitToPage="1"/>
  </sheetPr>
  <dimension ref="A1:U23"/>
  <sheetViews>
    <sheetView showGridLines="0" topLeftCell="C1" zoomScale="85" zoomScaleNormal="85" workbookViewId="0">
      <selection sqref="A1:K2"/>
    </sheetView>
  </sheetViews>
  <sheetFormatPr baseColWidth="10" defaultColWidth="10.33203125" defaultRowHeight="18.75" customHeight="1" outlineLevelCol="1" x14ac:dyDescent="0.3"/>
  <cols>
    <col min="1" max="1" width="46" style="12" hidden="1" customWidth="1" outlineLevel="1"/>
    <col min="2" max="2" width="51" style="13" hidden="1" customWidth="1" outlineLevel="1"/>
    <col min="3" max="3" width="46.5546875" style="12" customWidth="1" collapsed="1"/>
    <col min="4" max="4" width="3" style="12" customWidth="1"/>
    <col min="5" max="5" width="46.5546875" style="12" customWidth="1"/>
    <col min="6" max="6" width="4.44140625" style="12" customWidth="1"/>
    <col min="7" max="7" width="46.5546875" style="12" customWidth="1"/>
    <col min="8" max="12" width="31.6640625" style="12" hidden="1" customWidth="1" outlineLevel="1"/>
    <col min="13" max="13" width="3" style="12" customWidth="1" collapsed="1"/>
    <col min="14" max="14" width="46.5546875" style="12" customWidth="1"/>
    <col min="15" max="15" width="3" style="12" customWidth="1"/>
    <col min="16" max="18" width="15.6640625" style="12" customWidth="1"/>
    <col min="19" max="19" width="9.5546875" style="12" customWidth="1"/>
    <col min="20" max="20" width="10.33203125" style="12"/>
    <col min="21" max="22" width="11.44140625" style="12" customWidth="1"/>
    <col min="23" max="16384" width="10.33203125" style="12"/>
  </cols>
  <sheetData>
    <row r="1" spans="1:21" ht="18.75" customHeight="1" x14ac:dyDescent="0.3">
      <c r="C1" s="14" t="s">
        <v>8</v>
      </c>
      <c r="D1" s="14"/>
      <c r="E1" s="14"/>
      <c r="N1" s="15" t="s">
        <v>9</v>
      </c>
      <c r="O1" s="16" t="s">
        <v>10</v>
      </c>
      <c r="P1" s="16"/>
      <c r="Q1" s="16" t="s">
        <v>11</v>
      </c>
      <c r="R1" s="16"/>
    </row>
    <row r="2" spans="1:21" ht="38.25" customHeight="1" x14ac:dyDescent="0.3">
      <c r="C2" s="14"/>
      <c r="D2" s="14"/>
      <c r="E2" s="14"/>
      <c r="N2" s="17" t="s">
        <v>12</v>
      </c>
      <c r="O2" s="18" t="s">
        <v>13</v>
      </c>
      <c r="P2" s="18"/>
      <c r="Q2" s="19">
        <v>2017</v>
      </c>
      <c r="R2" s="19"/>
      <c r="T2" s="20" t="s">
        <v>14</v>
      </c>
      <c r="U2" s="21" t="str">
        <f>'Prise en Main'!U10</f>
        <v>€</v>
      </c>
    </row>
    <row r="3" spans="1:21" ht="4.5" customHeight="1" thickBot="1" x14ac:dyDescent="0.35"/>
    <row r="4" spans="1:21" ht="24" customHeight="1" thickBot="1" x14ac:dyDescent="0.35">
      <c r="C4" s="22" t="s">
        <v>15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21" ht="6.75" customHeight="1" x14ac:dyDescent="0.35"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21" ht="22.5" customHeight="1" x14ac:dyDescent="0.3">
      <c r="C6" s="25" t="s">
        <v>16</v>
      </c>
      <c r="D6" s="26"/>
      <c r="E6" s="25" t="s">
        <v>17</v>
      </c>
      <c r="F6" s="27"/>
      <c r="G6" s="25" t="s">
        <v>18</v>
      </c>
      <c r="H6" s="28"/>
      <c r="I6" s="28"/>
      <c r="J6" s="28"/>
      <c r="K6" s="28"/>
      <c r="L6" s="28"/>
      <c r="M6" s="27"/>
      <c r="N6" s="25" t="s">
        <v>19</v>
      </c>
      <c r="O6" s="27"/>
      <c r="P6" s="29" t="s">
        <v>20</v>
      </c>
      <c r="Q6" s="30"/>
      <c r="R6" s="31"/>
      <c r="S6" s="32"/>
    </row>
    <row r="7" spans="1:21" ht="35.25" customHeight="1" x14ac:dyDescent="0.3">
      <c r="C7" s="33" t="str">
        <f>E15&amp;U2</f>
        <v>€</v>
      </c>
      <c r="D7" s="34"/>
      <c r="E7" s="33" t="str">
        <f>E17&amp;U2</f>
        <v>€</v>
      </c>
      <c r="F7" s="35"/>
      <c r="G7" s="33" t="str">
        <f>E20&amp;U2</f>
        <v>€</v>
      </c>
      <c r="H7" s="36"/>
      <c r="I7" s="36"/>
      <c r="J7" s="36"/>
      <c r="K7" s="36"/>
      <c r="L7" s="36"/>
      <c r="M7" s="35"/>
      <c r="N7" s="33" t="str">
        <f>E22&amp;U2</f>
        <v>€</v>
      </c>
      <c r="O7" s="35"/>
      <c r="P7" s="37" t="e">
        <f>E23&amp;U2</f>
        <v>#VALUE!</v>
      </c>
      <c r="Q7" s="38"/>
      <c r="R7" s="39"/>
    </row>
    <row r="8" spans="1:21" s="40" customFormat="1" ht="18.75" customHeight="1" x14ac:dyDescent="0.3">
      <c r="B8" s="41"/>
      <c r="C8" s="42" t="str">
        <f>N15</f>
        <v/>
      </c>
      <c r="D8" s="43"/>
      <c r="E8" s="44" t="str">
        <f>N17</f>
        <v/>
      </c>
      <c r="F8" s="45"/>
      <c r="G8" s="44" t="str">
        <f>N20</f>
        <v/>
      </c>
      <c r="H8" s="46"/>
      <c r="I8" s="46"/>
      <c r="J8" s="46"/>
      <c r="K8" s="46"/>
      <c r="L8" s="46"/>
      <c r="M8" s="45"/>
      <c r="N8" s="44" t="str">
        <f>N22</f>
        <v/>
      </c>
      <c r="O8" s="45"/>
      <c r="P8" s="47" t="str">
        <f>N23</f>
        <v/>
      </c>
      <c r="Q8" s="48"/>
      <c r="R8" s="49"/>
      <c r="S8" s="50"/>
      <c r="U8" s="12"/>
    </row>
    <row r="9" spans="1:21" ht="18.75" customHeight="1" x14ac:dyDescent="0.3">
      <c r="C9" s="51"/>
      <c r="D9" s="52"/>
      <c r="E9" s="51"/>
      <c r="F9" s="52"/>
      <c r="G9" s="51"/>
      <c r="H9" s="53"/>
      <c r="I9" s="53"/>
      <c r="J9" s="53"/>
      <c r="K9" s="53"/>
      <c r="L9" s="53"/>
      <c r="M9" s="52"/>
      <c r="N9" s="51"/>
      <c r="O9" s="52"/>
      <c r="P9" s="54"/>
      <c r="Q9" s="55"/>
      <c r="R9" s="56"/>
      <c r="S9" s="52"/>
    </row>
    <row r="10" spans="1:21" ht="18.75" customHeight="1" x14ac:dyDescent="0.3">
      <c r="C10" s="57"/>
      <c r="E10" s="58"/>
      <c r="G10" s="57"/>
      <c r="N10" s="57"/>
      <c r="P10" s="59"/>
      <c r="Q10" s="60"/>
      <c r="R10" s="61"/>
    </row>
    <row r="11" spans="1:21" ht="6.75" customHeight="1" thickBot="1" x14ac:dyDescent="0.35"/>
    <row r="12" spans="1:21" ht="24" customHeight="1" thickBot="1" x14ac:dyDescent="0.35">
      <c r="C12" s="22" t="s">
        <v>21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21" ht="11.25" customHeight="1" x14ac:dyDescent="0.3">
      <c r="E13" s="62">
        <f>Q2</f>
        <v>2017</v>
      </c>
      <c r="F13" s="62"/>
      <c r="G13" s="62">
        <f>E13-1</f>
        <v>2016</v>
      </c>
      <c r="H13" s="62">
        <f>$G$13-3</f>
        <v>2013</v>
      </c>
      <c r="I13" s="62">
        <f>$G$13-2</f>
        <v>2014</v>
      </c>
      <c r="J13" s="62">
        <f>$G$13-1</f>
        <v>2015</v>
      </c>
      <c r="K13" s="62">
        <f>G13</f>
        <v>2016</v>
      </c>
      <c r="L13" s="62">
        <f>E13</f>
        <v>2017</v>
      </c>
      <c r="M13" s="62"/>
    </row>
    <row r="14" spans="1:21" ht="28.5" customHeight="1" x14ac:dyDescent="0.3">
      <c r="A14" s="63" t="s">
        <v>22</v>
      </c>
      <c r="B14" s="63" t="s">
        <v>23</v>
      </c>
      <c r="C14" s="25" t="s">
        <v>24</v>
      </c>
      <c r="D14" s="25"/>
      <c r="E14" s="25" t="str">
        <f>"ANNÉE EN 
COURS"</f>
        <v>ANNÉE EN 
COURS</v>
      </c>
      <c r="F14" s="25"/>
      <c r="G14" s="25" t="str">
        <f>"ANNÉE PRÉCÉDENTE"</f>
        <v>ANNÉE PRÉCÉDENTE</v>
      </c>
      <c r="H14" s="25" t="s">
        <v>25</v>
      </c>
      <c r="I14" s="25" t="s">
        <v>26</v>
      </c>
      <c r="J14" s="25" t="s">
        <v>27</v>
      </c>
      <c r="K14" s="25" t="s">
        <v>26</v>
      </c>
      <c r="L14" s="25" t="s">
        <v>28</v>
      </c>
      <c r="M14" s="25"/>
      <c r="N14" s="25" t="s">
        <v>29</v>
      </c>
      <c r="O14" s="25"/>
      <c r="P14" s="29" t="s">
        <v>30</v>
      </c>
      <c r="Q14" s="30"/>
      <c r="R14" s="31"/>
    </row>
    <row r="15" spans="1:21" ht="18.75" customHeight="1" x14ac:dyDescent="0.35">
      <c r="A15" s="64" t="s">
        <v>31</v>
      </c>
      <c r="B15" s="64" t="s">
        <v>32</v>
      </c>
      <c r="C15" s="65" t="s">
        <v>16</v>
      </c>
      <c r="D15" s="66"/>
      <c r="E15" s="67" t="str">
        <f>_xll.Assistant.XL.RIK_AC("INF02__;INF02@E=1,S=1031,G=0,T=0,P=0:@R=A,S=1000,V={0}:R=B,S=1001|1,V={1}:R=C,S=1022,V={2}:R=D,S=1044,V={3}:R=E,S=1012|3,V=&lt;&gt;Situation:",$N$2,$B15,E$13,$O$2)</f>
        <v/>
      </c>
      <c r="F15" s="67"/>
      <c r="G15" s="67" t="str">
        <f>_xll.Assistant.XL.RIK_AC("INF02__;INF02@E=1,S=1031,G=0,T=0,P=0:@R=A,S=1000,V={0}:R=B,S=1001|1,V={1}:R=C,S=1022,V={2}:R=D,S=1044,V={3}:R=E,S=1012|3,V=&lt;&gt;Situation:",$N$2,$B15,G$13,$O$2)</f>
        <v/>
      </c>
      <c r="H15" s="68" t="str">
        <f>_xll.Assistant.XL.RIK_AC("INF02__;INF02@E=1,S=1031,G=0,T=0,P=0:@R=A,S=1000,V={0}:R=B,S=1001|1,V={1}:R=C,S=1022,V={2}:R=D,S=1044,V={3}:R=E,S=1012|1,V={4}:",$N$2,$B15,H$13,$O$2,$X$1)</f>
        <v/>
      </c>
      <c r="I15" s="68" t="str">
        <f>_xll.Assistant.XL.RIK_AC("INF02__;INF02@E=1,S=1031,G=0,T=0,P=0:@R=A,S=1000,V={0}:R=B,S=1001|1,V={1}:R=C,S=1022,V={2}:R=D,S=1044,V={3}:R=E,S=1012|1,V={4}:",$N$2,$B15,I$13,$O$2,$X$1)</f>
        <v/>
      </c>
      <c r="J15" s="68" t="str">
        <f>_xll.Assistant.XL.RIK_AC("INF02__;INF02@E=1,S=1031,G=0,T=0,P=0:@R=A,S=1000,V={0}:R=B,S=1001|1,V={1}:R=C,S=1022,V={2}:R=D,S=1044,V={3}:R=E,S=1012|1,V={4}:",$N$2,$B15,J$13,$O$2,$X$1)</f>
        <v/>
      </c>
      <c r="K15" s="68" t="str">
        <f>_xll.Assistant.XL.RIK_AC("INF02__;INF02@E=1,S=1031,G=0,T=0,P=0:@R=A,S=1000,V={0}:R=B,S=1001|1,V={1}:R=C,S=1022,V={2}:R=D,S=1044,V={3}:R=E,S=1012|1,V={4}:",$N$2,$B15,K$13,$O$2,$X$1)</f>
        <v/>
      </c>
      <c r="L15" s="68" t="str">
        <f>_xll.Assistant.XL.RIK_AC("INF02__;INF02@E=1,S=1031,G=0,T=0,P=0:@R=A,S=1000,V={0}:R=B,S=1001|1,V={1}:R=C,S=1022,V={2}:R=D,S=1044,V={3}:R=E,S=1012|1,V={4}:",$N$2,$B15,L$13,$O$2,$X$1)</f>
        <v/>
      </c>
      <c r="M15" s="66"/>
      <c r="N15" s="69" t="str">
        <f>IFERROR((E15-G15)/ABS(G15),"")</f>
        <v/>
      </c>
      <c r="O15" s="70"/>
      <c r="P15" s="70"/>
      <c r="Q15" s="70"/>
      <c r="R15" s="70"/>
      <c r="S15" s="71"/>
    </row>
    <row r="16" spans="1:21" ht="18.75" customHeight="1" x14ac:dyDescent="0.35">
      <c r="A16" s="64" t="s">
        <v>33</v>
      </c>
      <c r="B16" s="64" t="s">
        <v>34</v>
      </c>
      <c r="C16" s="72" t="s">
        <v>35</v>
      </c>
      <c r="D16" s="73"/>
      <c r="E16" s="74" t="str">
        <f>_xll.Assistant.XL.RIK_AC("INF02__;INF02@E=1,S=1031,G=0,T=0,P=0:@R=A,S=1000,V={0}:R=B,S=1001|1,V={1}:R=C,S=1022,V={2}:R=D,S=1044,V={3}:R=F,S=1012|3,V=&lt;&gt;Situation:",$N$2,$B16,E$13,$O$2)</f>
        <v/>
      </c>
      <c r="F16" s="74"/>
      <c r="G16" s="74" t="str">
        <f>_xll.Assistant.XL.RIK_AC("INF02__;INF02@E=1,S=1031,G=0,T=0,P=0:@R=A,S=1000,V={0}:R=B,S=1001|1,V={1}:R=C,S=1022,V={2}:R=D,S=1044,V={3}:R=E,S=1012|3,V=&lt;&gt;Situation:",$N$2,$B16,G$13,$O$2)</f>
        <v/>
      </c>
      <c r="H16" s="75" t="str">
        <f>_xll.Assistant.XL.RIK_AC("INF02__;INF02@E=1,S=1031,G=0,T=0,P=0:@R=A,S=1000,V={0}:R=B,S=1001|1,V={1}:R=C,S=1022,V={2}:R=D,S=1044,V={3}:R=E,S=1012|1,V={4}:",$N$2,$B16,H$13,$O$2,$X$1)</f>
        <v/>
      </c>
      <c r="I16" s="75" t="str">
        <f>_xll.Assistant.XL.RIK_AC("INF02__;INF02@E=1,S=1031,G=0,T=0,P=0:@R=A,S=1000,V={0}:R=B,S=1001|1,V={1}:R=C,S=1022,V={2}:R=D,S=1044,V={3}:R=E,S=1012|1,V={4}:",$N$2,$B16,I$13,$O$2,$X$1)</f>
        <v/>
      </c>
      <c r="J16" s="75" t="str">
        <f>_xll.Assistant.XL.RIK_AC("INF02__;INF02@E=1,S=1031,G=0,T=0,P=0:@R=A,S=1000,V={0}:R=B,S=1001|1,V={1}:R=C,S=1022,V={2}:R=D,S=1044,V={3}:R=E,S=1012|1,V={4}:",$N$2,$B16,J$13,$O$2,$X$1)</f>
        <v/>
      </c>
      <c r="K16" s="75" t="str">
        <f>_xll.Assistant.XL.RIK_AC("INF02__;INF02@E=1,S=1031,G=0,T=0,P=0:@R=A,S=1000,V={0}:R=B,S=1001|1,V={1}:R=C,S=1022,V={2}:R=D,S=1044,V={3}:R=E,S=1012|1,V={4}:",$N$2,$B16,K$13,$O$2,$X$1)</f>
        <v/>
      </c>
      <c r="L16" s="75" t="str">
        <f>_xll.Assistant.XL.RIK_AC("INF02__;INF02@E=1,S=1031,G=0,T=0,P=0:@R=A,S=1000,V={0}:R=B,S=1001|1,V={1}:R=C,S=1022,V={2}:R=D,S=1044,V={3}:R=E,S=1012|1,V={4}:",$N$2,$B16,L$13,$O$2,$X$1)</f>
        <v/>
      </c>
      <c r="M16" s="73"/>
      <c r="N16" s="76" t="str">
        <f t="shared" ref="N16:N23" si="0">IFERROR((E16-G16)/ABS(G16),"")</f>
        <v/>
      </c>
      <c r="O16" s="77"/>
      <c r="P16" s="77"/>
      <c r="Q16" s="77"/>
      <c r="R16" s="77"/>
      <c r="S16" s="71"/>
    </row>
    <row r="17" spans="1:19" ht="18.75" customHeight="1" x14ac:dyDescent="0.35">
      <c r="A17" s="64" t="s">
        <v>36</v>
      </c>
      <c r="B17" s="64" t="s">
        <v>37</v>
      </c>
      <c r="C17" s="78" t="s">
        <v>17</v>
      </c>
      <c r="D17" s="79"/>
      <c r="E17" s="67" t="str">
        <f>_xll.Assistant.XL.RIK_AC("INF02__;INF02@E=1,S=1031,G=0,T=0,P=0:@R=A,S=1000,V={0}:R=B,S=1001|1,V={1}:R=C,S=1022,V={2}:R=D,S=1044,V={3}:R=F,S=1012|3,V=&lt;&gt;Situation:",$N$2,$B17,E$13,$O$2)</f>
        <v/>
      </c>
      <c r="F17" s="67"/>
      <c r="G17" s="67" t="str">
        <f>_xll.Assistant.XL.RIK_AC("INF02__;INF02@E=1,S=1031,G=0,T=0,P=0:@R=A,S=1000,V={0}:R=B,S=1001|1,V={1}:R=C,S=1022,V={2}:R=D,S=1044,V={3}:R=E,S=1012|3,V=&lt;&gt;Situation:",$N$2,$B17,G$13,$O$2)</f>
        <v/>
      </c>
      <c r="H17" s="68" t="str">
        <f>_xll.Assistant.XL.RIK_AC("INF02__;INF02@E=1,S=1031,G=0,T=0,P=0:@R=A,S=1000,V={0}:R=B,S=1001|1,V={1}:R=C,S=1022,V={2}:R=D,S=1044,V={3}:R=E,S=1012|1,V={4}:",$N$2,$B17,H$13,$O$2,$X$1)</f>
        <v/>
      </c>
      <c r="I17" s="68" t="str">
        <f>_xll.Assistant.XL.RIK_AC("INF02__;INF02@E=1,S=1031,G=0,T=0,P=0:@R=A,S=1000,V={0}:R=B,S=1001|1,V={1}:R=C,S=1022,V={2}:R=D,S=1044,V={3}:R=E,S=1012|1,V={4}:",$N$2,$B17,I$13,$O$2,$X$1)</f>
        <v/>
      </c>
      <c r="J17" s="68" t="str">
        <f>_xll.Assistant.XL.RIK_AC("INF02__;INF02@E=1,S=1031,G=0,T=0,P=0:@R=A,S=1000,V={0}:R=B,S=1001|1,V={1}:R=C,S=1022,V={2}:R=D,S=1044,V={3}:R=E,S=1012|1,V={4}:",$N$2,$B17,J$13,$O$2,$X$1)</f>
        <v/>
      </c>
      <c r="K17" s="68" t="str">
        <f>_xll.Assistant.XL.RIK_AC("INF02__;INF02@E=1,S=1031,G=0,T=0,P=0:@R=A,S=1000,V={0}:R=B,S=1001|1,V={1}:R=C,S=1022,V={2}:R=D,S=1044,V={3}:R=E,S=1012|1,V={4}:",$N$2,$B17,K$13,$O$2,$X$1)</f>
        <v/>
      </c>
      <c r="L17" s="68" t="str">
        <f>_xll.Assistant.XL.RIK_AC("INF02__;INF02@E=1,S=1031,G=0,T=0,P=0:@R=A,S=1000,V={0}:R=B,S=1001|1,V={1}:R=C,S=1022,V={2}:R=D,S=1044,V={3}:R=E,S=1012|1,V={4}:",$N$2,$B17,L$13,$O$2,$X$1)</f>
        <v/>
      </c>
      <c r="M17" s="79"/>
      <c r="N17" s="69" t="str">
        <f t="shared" si="0"/>
        <v/>
      </c>
      <c r="O17" s="80"/>
      <c r="P17" s="80"/>
      <c r="Q17" s="80"/>
      <c r="R17" s="80"/>
      <c r="S17" s="71"/>
    </row>
    <row r="18" spans="1:19" ht="18.75" customHeight="1" x14ac:dyDescent="0.35">
      <c r="A18" s="64" t="s">
        <v>38</v>
      </c>
      <c r="B18" s="64" t="s">
        <v>39</v>
      </c>
      <c r="C18" s="72" t="s">
        <v>40</v>
      </c>
      <c r="D18" s="73"/>
      <c r="E18" s="74" t="str">
        <f>_xll.Assistant.XL.RIK_AC("INF02__;INF02@E=1,S=1031,G=0,T=0,P=0:@R=A,S=1000,V={0}:R=B,S=1001|1,V={1}:R=C,S=1022,V={2}:R=D,S=1044,V={3}:R=F,S=1012|3,V=&lt;&gt;Situation:",$N$2,$B18,E$13,$O$2)</f>
        <v/>
      </c>
      <c r="F18" s="74"/>
      <c r="G18" s="74" t="str">
        <f>_xll.Assistant.XL.RIK_AC("INF02__;INF02@E=1,S=1031,G=0,T=0,P=0:@R=A,S=1000,V={0}:R=B,S=1001|1,V={1}:R=C,S=1022,V={2}:R=D,S=1044,V={3}:R=E,S=1012|3,V=&lt;&gt;Situation:",$N$2,$B18,G$13,$O$2)</f>
        <v/>
      </c>
      <c r="H18" s="75" t="str">
        <f>_xll.Assistant.XL.RIK_AC("INF02__;INF02@E=1,S=1031,G=0,T=0,P=0:@R=A,S=1000,V={0}:R=B,S=1001|1,V={1}:R=C,S=1022,V={2}:R=D,S=1044,V={3}:R=E,S=1012|1,V={4}:",$N$2,$B18,H$13,$O$2,$X$1)</f>
        <v/>
      </c>
      <c r="I18" s="75" t="str">
        <f>_xll.Assistant.XL.RIK_AC("INF02__;INF02@E=1,S=1031,G=0,T=0,P=0:@R=A,S=1000,V={0}:R=B,S=1001|1,V={1}:R=C,S=1022,V={2}:R=D,S=1044,V={3}:R=E,S=1012|1,V={4}:",$N$2,$B18,I$13,$O$2,$X$1)</f>
        <v/>
      </c>
      <c r="J18" s="75" t="str">
        <f>_xll.Assistant.XL.RIK_AC("INF02__;INF02@E=1,S=1031,G=0,T=0,P=0:@R=A,S=1000,V={0}:R=B,S=1001|1,V={1}:R=C,S=1022,V={2}:R=D,S=1044,V={3}:R=E,S=1012|1,V={4}:",$N$2,$B18,J$13,$O$2,$X$1)</f>
        <v/>
      </c>
      <c r="K18" s="75" t="str">
        <f>_xll.Assistant.XL.RIK_AC("INF02__;INF02@E=1,S=1031,G=0,T=0,P=0:@R=A,S=1000,V={0}:R=B,S=1001|1,V={1}:R=C,S=1022,V={2}:R=D,S=1044,V={3}:R=E,S=1012|1,V={4}:",$N$2,$B18,K$13,$O$2,$X$1)</f>
        <v/>
      </c>
      <c r="L18" s="75" t="str">
        <f>_xll.Assistant.XL.RIK_AC("INF02__;INF02@E=1,S=1031,G=0,T=0,P=0:@R=A,S=1000,V={0}:R=B,S=1001|1,V={1}:R=C,S=1022,V={2}:R=D,S=1044,V={3}:R=E,S=1012|1,V={4}:",$N$2,$B18,L$13,$O$2,$X$1)</f>
        <v/>
      </c>
      <c r="M18" s="73"/>
      <c r="N18" s="76" t="str">
        <f t="shared" si="0"/>
        <v/>
      </c>
      <c r="O18" s="77"/>
      <c r="P18" s="77"/>
      <c r="Q18" s="77"/>
      <c r="R18" s="77"/>
      <c r="S18" s="71"/>
    </row>
    <row r="19" spans="1:19" ht="18.75" customHeight="1" x14ac:dyDescent="0.35">
      <c r="A19" s="64" t="s">
        <v>41</v>
      </c>
      <c r="B19" s="64" t="s">
        <v>42</v>
      </c>
      <c r="C19" s="78" t="s">
        <v>43</v>
      </c>
      <c r="D19" s="79"/>
      <c r="E19" s="67" t="str">
        <f>_xll.Assistant.XL.RIK_AC("INF02__;INF02@E=1,S=1031,G=0,T=0,P=0:@R=A,S=1000,V={0}:R=B,S=1001|1,V={1}:R=C,S=1022,V={2}:R=D,S=1044,V={3}:R=F,S=1012|3,V=&lt;&gt;Situation:",$N$2,$B19,E$13,$O$2)</f>
        <v/>
      </c>
      <c r="F19" s="67"/>
      <c r="G19" s="67" t="str">
        <f>_xll.Assistant.XL.RIK_AC("INF02__;INF02@E=1,S=1031,G=0,T=0,P=0:@R=A,S=1000,V={0}:R=B,S=1001|1,V={1}:R=C,S=1022,V={2}:R=D,S=1044,V={3}:R=E,S=1012|3,V=&lt;&gt;Situation:",$N$2,$B19,G$13,$O$2)</f>
        <v/>
      </c>
      <c r="H19" s="68" t="str">
        <f>_xll.Assistant.XL.RIK_AC("INF02__;INF02@E=1,S=1031,G=0,T=0,P=0:@R=A,S=1000,V={0}:R=B,S=1001|1,V={1}:R=C,S=1022,V={2}:R=D,S=1044,V={3}:R=E,S=1012|1,V={4}:",$N$2,$B19,H$13,$O$2,$X$1)</f>
        <v/>
      </c>
      <c r="I19" s="68" t="str">
        <f>_xll.Assistant.XL.RIK_AC("INF02__;INF02@E=1,S=1031,G=0,T=0,P=0:@R=A,S=1000,V={0}:R=B,S=1001|1,V={1}:R=C,S=1022,V={2}:R=D,S=1044,V={3}:R=E,S=1012|1,V={4}:",$N$2,$B19,I$13,$O$2,$X$1)</f>
        <v/>
      </c>
      <c r="J19" s="68" t="str">
        <f>_xll.Assistant.XL.RIK_AC("INF02__;INF02@E=1,S=1031,G=0,T=0,P=0:@R=A,S=1000,V={0}:R=B,S=1001|1,V={1}:R=C,S=1022,V={2}:R=D,S=1044,V={3}:R=E,S=1012|1,V={4}:",$N$2,$B19,J$13,$O$2,$X$1)</f>
        <v/>
      </c>
      <c r="K19" s="68" t="str">
        <f>_xll.Assistant.XL.RIK_AC("INF02__;INF02@E=1,S=1031,G=0,T=0,P=0:@R=A,S=1000,V={0}:R=B,S=1001|1,V={1}:R=C,S=1022,V={2}:R=D,S=1044,V={3}:R=E,S=1012|1,V={4}:",$N$2,$B19,K$13,$O$2,$X$1)</f>
        <v/>
      </c>
      <c r="L19" s="68" t="str">
        <f>_xll.Assistant.XL.RIK_AC("INF02__;INF02@E=1,S=1031,G=0,T=0,P=0:@R=A,S=1000,V={0}:R=B,S=1001|1,V={1}:R=C,S=1022,V={2}:R=D,S=1044,V={3}:R=E,S=1012|1,V={4}:",$N$2,$B19,L$13,$O$2,$X$1)</f>
        <v/>
      </c>
      <c r="M19" s="79"/>
      <c r="N19" s="69" t="str">
        <f t="shared" si="0"/>
        <v/>
      </c>
      <c r="O19" s="80"/>
      <c r="P19" s="80"/>
      <c r="Q19" s="80"/>
      <c r="R19" s="80"/>
      <c r="S19" s="71"/>
    </row>
    <row r="20" spans="1:19" ht="18.75" customHeight="1" x14ac:dyDescent="0.35">
      <c r="A20" s="64" t="s">
        <v>44</v>
      </c>
      <c r="B20" s="64" t="s">
        <v>45</v>
      </c>
      <c r="C20" s="72" t="s">
        <v>18</v>
      </c>
      <c r="D20" s="73"/>
      <c r="E20" s="74" t="str">
        <f>_xll.Assistant.XL.RIK_AC("INF02__;INF02@E=1,S=1031,G=0,T=0,P=0:@R=A,S=1000,V={0}:R=B,S=1001|1,V={1}:R=C,S=1022,V={2}:R=D,S=1044,V={3}:R=F,S=1012|3,V=&lt;&gt;Situation:",$N$2,$B20,E$13,$O$2)</f>
        <v/>
      </c>
      <c r="F20" s="74"/>
      <c r="G20" s="74" t="str">
        <f>_xll.Assistant.XL.RIK_AC("INF02__;INF02@E=1,S=1031,G=0,T=0,P=0:@R=A,S=1000,V={0}:R=B,S=1001|1,V={1}:R=C,S=1022,V={2}:R=D,S=1044,V={3}:R=E,S=1012|3,V=&lt;&gt;Situation:",$N$2,$B20,G$13,$O$2)</f>
        <v/>
      </c>
      <c r="H20" s="75" t="str">
        <f>_xll.Assistant.XL.RIK_AC("INF02__;INF02@E=1,S=1031,G=0,T=0,P=0:@R=A,S=1000,V={0}:R=B,S=1001|1,V={1}:R=C,S=1022,V={2}:R=D,S=1044,V={3}:R=E,S=1012|1,V={4}:",$N$2,$B20,H$13,$O$2,$X$1)</f>
        <v/>
      </c>
      <c r="I20" s="75" t="str">
        <f>_xll.Assistant.XL.RIK_AC("INF02__;INF02@E=1,S=1031,G=0,T=0,P=0:@R=A,S=1000,V={0}:R=B,S=1001|1,V={1}:R=C,S=1022,V={2}:R=D,S=1044,V={3}:R=E,S=1012|1,V={4}:",$N$2,$B20,I$13,$O$2,$X$1)</f>
        <v/>
      </c>
      <c r="J20" s="75" t="str">
        <f>_xll.Assistant.XL.RIK_AC("INF02__;INF02@E=1,S=1031,G=0,T=0,P=0:@R=A,S=1000,V={0}:R=B,S=1001|1,V={1}:R=C,S=1022,V={2}:R=D,S=1044,V={3}:R=E,S=1012|1,V={4}:",$N$2,$B20,J$13,$O$2,$X$1)</f>
        <v/>
      </c>
      <c r="K20" s="75" t="str">
        <f>_xll.Assistant.XL.RIK_AC("INF02__;INF02@E=1,S=1031,G=0,T=0,P=0:@R=A,S=1000,V={0}:R=B,S=1001|1,V={1}:R=C,S=1022,V={2}:R=D,S=1044,V={3}:R=E,S=1012|1,V={4}:",$N$2,$B20,K$13,$O$2,$X$1)</f>
        <v/>
      </c>
      <c r="L20" s="75" t="str">
        <f>_xll.Assistant.XL.RIK_AC("INF02__;INF02@E=1,S=1031,G=0,T=0,P=0:@R=A,S=1000,V={0}:R=B,S=1001|1,V={1}:R=C,S=1022,V={2}:R=D,S=1044,V={3}:R=E,S=1012|1,V={4}:",$N$2,$B20,L$13,$O$2,$X$1)</f>
        <v/>
      </c>
      <c r="M20" s="73"/>
      <c r="N20" s="76" t="str">
        <f t="shared" si="0"/>
        <v/>
      </c>
      <c r="O20" s="77"/>
      <c r="P20" s="77"/>
      <c r="Q20" s="77"/>
      <c r="R20" s="77"/>
      <c r="S20" s="71"/>
    </row>
    <row r="21" spans="1:19" ht="18.75" customHeight="1" x14ac:dyDescent="0.35">
      <c r="A21" s="64" t="s">
        <v>46</v>
      </c>
      <c r="B21" s="64" t="s">
        <v>47</v>
      </c>
      <c r="C21" s="78" t="s">
        <v>48</v>
      </c>
      <c r="D21" s="79"/>
      <c r="E21" s="67" t="str">
        <f>_xll.Assistant.XL.RIK_AC("INF02__;INF02@E=1,S=1031,G=0,T=0,P=0:@R=A,S=1000,V={0}:R=B,S=1001|1,V={1}:R=C,S=1022,V={2}:R=D,S=1044,V={3}:R=F,S=1012|3,V=&lt;&gt;Situation:",$N$2,$B21,E$13,$O$2)</f>
        <v/>
      </c>
      <c r="F21" s="67"/>
      <c r="G21" s="67" t="str">
        <f>_xll.Assistant.XL.RIK_AC("INF02__;INF02@E=1,S=1031,G=0,T=0,P=0:@R=A,S=1000,V={0}:R=B,S=1001|1,V={1}:R=C,S=1022,V={2}:R=D,S=1044,V={3}:R=E,S=1012|3,V=&lt;&gt;Situation:",$N$2,$B21,G$13,$O$2)</f>
        <v/>
      </c>
      <c r="H21" s="68" t="str">
        <f>_xll.Assistant.XL.RIK_AC("INF02__;INF02@E=1,S=1031,G=0,T=0,P=0:@R=A,S=1000,V={0}:R=B,S=1001|1,V={1}:R=C,S=1022,V={2}:R=D,S=1044,V={3}:R=E,S=1012|1,V={4}:",$N$2,$B21,H$13,$O$2,$X$1)</f>
        <v/>
      </c>
      <c r="I21" s="68" t="str">
        <f>_xll.Assistant.XL.RIK_AC("INF02__;INF02@E=1,S=1031,G=0,T=0,P=0:@R=A,S=1000,V={0}:R=B,S=1001|1,V={1}:R=C,S=1022,V={2}:R=D,S=1044,V={3}:R=E,S=1012|1,V={4}:",$N$2,$B21,I$13,$O$2,$X$1)</f>
        <v/>
      </c>
      <c r="J21" s="68" t="str">
        <f>_xll.Assistant.XL.RIK_AC("INF02__;INF02@E=1,S=1031,G=0,T=0,P=0:@R=A,S=1000,V={0}:R=B,S=1001|1,V={1}:R=C,S=1022,V={2}:R=D,S=1044,V={3}:R=E,S=1012|1,V={4}:",$N$2,$B21,J$13,$O$2,$X$1)</f>
        <v/>
      </c>
      <c r="K21" s="68" t="str">
        <f>_xll.Assistant.XL.RIK_AC("INF02__;INF02@E=1,S=1031,G=0,T=0,P=0:@R=A,S=1000,V={0}:R=B,S=1001|1,V={1}:R=C,S=1022,V={2}:R=D,S=1044,V={3}:R=E,S=1012|1,V={4}:",$N$2,$B21,K$13,$O$2,$X$1)</f>
        <v/>
      </c>
      <c r="L21" s="68" t="str">
        <f>_xll.Assistant.XL.RIK_AC("INF02__;INF02@E=1,S=1031,G=0,T=0,P=0:@R=A,S=1000,V={0}:R=B,S=1001|1,V={1}:R=C,S=1022,V={2}:R=D,S=1044,V={3}:R=E,S=1012|1,V={4}:",$N$2,$B21,L$13,$O$2,$X$1)</f>
        <v/>
      </c>
      <c r="M21" s="79"/>
      <c r="N21" s="69" t="str">
        <f t="shared" si="0"/>
        <v/>
      </c>
      <c r="O21" s="80"/>
      <c r="P21" s="80"/>
      <c r="Q21" s="80"/>
      <c r="R21" s="80"/>
      <c r="S21" s="71"/>
    </row>
    <row r="22" spans="1:19" ht="18.75" customHeight="1" x14ac:dyDescent="0.35">
      <c r="A22" s="64" t="s">
        <v>49</v>
      </c>
      <c r="B22" s="64" t="s">
        <v>49</v>
      </c>
      <c r="C22" s="72" t="s">
        <v>50</v>
      </c>
      <c r="D22" s="73"/>
      <c r="E22" s="74" t="str">
        <f>_xll.Assistant.XL.RIK_AC("INF02__;INF02@E=1,S=1031,G=0,T=0,P=0:@R=A,S=1000,V={0}:R=B,S=1001|1,V={1}:R=C,S=1022,V={2}:R=D,S=1044,V={3}:R=F,S=1012|3,V=&lt;&gt;Situation:",$N$2,$B22,E$13,$O$2)</f>
        <v/>
      </c>
      <c r="F22" s="74"/>
      <c r="G22" s="74" t="str">
        <f>_xll.Assistant.XL.RIK_AC("INF02__;INF02@E=1,S=1031,G=0,T=0,P=0:@R=A,S=1000,V={0}:R=B,S=1001|1,V={1}:R=C,S=1022,V={2}:R=D,S=1044,V={3}:R=E,S=1012|3,V=&lt;&gt;Situation:",$N$2,$B22,G$13,$O$2)</f>
        <v/>
      </c>
      <c r="H22" s="75" t="str">
        <f>_xll.Assistant.XL.RIK_AC("INF02__;INF02@E=1,S=1031,G=0,T=0,P=0:@R=A,S=1000,V={0}:R=B,S=1001|1,V={1}:R=C,S=1022,V={2}:R=D,S=1044,V={3}:R=E,S=1012|1,V={4}:",$N$2,$B22,H$13,$O$2,$X$1)</f>
        <v/>
      </c>
      <c r="I22" s="75" t="str">
        <f>_xll.Assistant.XL.RIK_AC("INF02__;INF02@E=1,S=1031,G=0,T=0,P=0:@R=A,S=1000,V={0}:R=B,S=1001|1,V={1}:R=C,S=1022,V={2}:R=D,S=1044,V={3}:R=E,S=1012|1,V={4}:",$N$2,$B22,I$13,$O$2,$X$1)</f>
        <v/>
      </c>
      <c r="J22" s="75" t="str">
        <f>_xll.Assistant.XL.RIK_AC("INF02__;INF02@E=1,S=1031,G=0,T=0,P=0:@R=A,S=1000,V={0}:R=B,S=1001|1,V={1}:R=C,S=1022,V={2}:R=D,S=1044,V={3}:R=E,S=1012|1,V={4}:",$N$2,$B22,J$13,$O$2,$X$1)</f>
        <v/>
      </c>
      <c r="K22" s="75" t="str">
        <f>_xll.Assistant.XL.RIK_AC("INF02__;INF02@E=1,S=1031,G=0,T=0,P=0:@R=A,S=1000,V={0}:R=B,S=1001|1,V={1}:R=C,S=1022,V={2}:R=D,S=1044,V={3}:R=E,S=1012|1,V={4}:",$N$2,$B22,K$13,$O$2,$X$1)</f>
        <v/>
      </c>
      <c r="L22" s="75" t="str">
        <f>_xll.Assistant.XL.RIK_AC("INF02__;INF02@E=1,S=1031,G=0,T=0,P=0:@R=A,S=1000,V={0}:R=B,S=1001|1,V={1}:R=C,S=1022,V={2}:R=D,S=1044,V={3}:R=E,S=1012|1,V={4}:",$N$2,$B22,L$13,$O$2,$X$1)</f>
        <v/>
      </c>
      <c r="M22" s="73"/>
      <c r="N22" s="76" t="str">
        <f t="shared" si="0"/>
        <v/>
      </c>
      <c r="O22" s="77"/>
      <c r="P22" s="77"/>
      <c r="Q22" s="77"/>
      <c r="R22" s="77"/>
      <c r="S22" s="71"/>
    </row>
    <row r="23" spans="1:19" ht="18.75" customHeight="1" x14ac:dyDescent="0.3">
      <c r="C23" s="78" t="s">
        <v>20</v>
      </c>
      <c r="D23" s="79"/>
      <c r="E23" s="67" t="e">
        <f>E22+E18*-1</f>
        <v>#VALUE!</v>
      </c>
      <c r="F23" s="67"/>
      <c r="G23" s="67" t="e">
        <f t="shared" ref="G23:L23" si="1">G22+G18*-1</f>
        <v>#VALUE!</v>
      </c>
      <c r="H23" s="68" t="e">
        <f t="shared" si="1"/>
        <v>#VALUE!</v>
      </c>
      <c r="I23" s="68" t="e">
        <f t="shared" si="1"/>
        <v>#VALUE!</v>
      </c>
      <c r="J23" s="68" t="e">
        <f t="shared" si="1"/>
        <v>#VALUE!</v>
      </c>
      <c r="K23" s="68" t="e">
        <f t="shared" si="1"/>
        <v>#VALUE!</v>
      </c>
      <c r="L23" s="68" t="e">
        <f t="shared" si="1"/>
        <v>#VALUE!</v>
      </c>
      <c r="M23" s="79"/>
      <c r="N23" s="69" t="str">
        <f t="shared" si="0"/>
        <v/>
      </c>
      <c r="O23" s="80"/>
      <c r="P23" s="80"/>
      <c r="Q23" s="80"/>
      <c r="R23" s="80"/>
    </row>
  </sheetData>
  <mergeCells count="19">
    <mergeCell ref="O23:R23"/>
    <mergeCell ref="O17:R17"/>
    <mergeCell ref="O18:R18"/>
    <mergeCell ref="O19:R19"/>
    <mergeCell ref="O20:R20"/>
    <mergeCell ref="O21:R21"/>
    <mergeCell ref="O22:R22"/>
    <mergeCell ref="P7:R7"/>
    <mergeCell ref="P8:R8"/>
    <mergeCell ref="P9:R9"/>
    <mergeCell ref="P14:R14"/>
    <mergeCell ref="O15:R15"/>
    <mergeCell ref="O16:R16"/>
    <mergeCell ref="C1:E2"/>
    <mergeCell ref="O1:P1"/>
    <mergeCell ref="Q1:R1"/>
    <mergeCell ref="O2:P2"/>
    <mergeCell ref="Q2:R2"/>
    <mergeCell ref="P6:R6"/>
  </mergeCells>
  <conditionalFormatting sqref="N15:N23">
    <cfRule type="iconSet" priority="2">
      <iconSet iconSet="3Arrows">
        <cfvo type="percent" val="0"/>
        <cfvo type="num" val="0"/>
        <cfvo type="num" val="0" gte="0"/>
      </iconSet>
    </cfRule>
  </conditionalFormatting>
  <printOptions horizontalCentered="1"/>
  <pageMargins left="0.25" right="0.25" top="0.75" bottom="0.75" header="0.3" footer="0.3"/>
  <pageSetup scale="5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36F96A0-080C-497B-8C99-AA49677D5739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P8 E8 N8 G8:L8 C8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displayHidden="1" xr2:uid="{3F57A174-64EB-4B40-932C-B4A5230549CF}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'Rapport financier annuel'!H15:L15</xm:f>
              <xm:sqref>C9</xm:sqref>
            </x14:sparkline>
          </x14:sparklines>
        </x14:sparklineGroup>
        <x14:sparklineGroup markers="1" displayHidden="1" xr2:uid="{DC2C63EB-D998-4596-ADE6-E6BD86C6E9A2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'Rapport financier annuel'!H15:L15</xm:f>
              <xm:sqref>O15</xm:sqref>
            </x14:sparkline>
            <x14:sparkline>
              <xm:f>'Rapport financier annuel'!H16:L16</xm:f>
              <xm:sqref>O16</xm:sqref>
            </x14:sparkline>
            <x14:sparkline>
              <xm:f>'Rapport financier annuel'!H17:L17</xm:f>
              <xm:sqref>O17</xm:sqref>
            </x14:sparkline>
            <x14:sparkline>
              <xm:f>'Rapport financier annuel'!H18:L18</xm:f>
              <xm:sqref>O18</xm:sqref>
            </x14:sparkline>
            <x14:sparkline>
              <xm:f>'Rapport financier annuel'!H19:L19</xm:f>
              <xm:sqref>O19</xm:sqref>
            </x14:sparkline>
            <x14:sparkline>
              <xm:f>'Rapport financier annuel'!H20:L20</xm:f>
              <xm:sqref>O20</xm:sqref>
            </x14:sparkline>
            <x14:sparkline>
              <xm:f>'Rapport financier annuel'!H21:L21</xm:f>
              <xm:sqref>O21</xm:sqref>
            </x14:sparkline>
            <x14:sparkline>
              <xm:f>'Rapport financier annuel'!H22:L22</xm:f>
              <xm:sqref>O22</xm:sqref>
            </x14:sparkline>
            <x14:sparkline>
              <xm:f>'Rapport financier annuel'!H23:L23</xm:f>
              <xm:sqref>O23</xm:sqref>
            </x14:sparkline>
          </x14:sparklines>
        </x14:sparklineGroup>
        <x14:sparklineGroup displayEmptyCellsAs="gap" markers="1" displayHidden="1" xr2:uid="{59B2E4B4-0324-4820-A9EC-B2ECD44BED49}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'Rapport financier annuel'!H17:L17</xm:f>
              <xm:sqref>E9</xm:sqref>
            </x14:sparkline>
          </x14:sparklines>
        </x14:sparklineGroup>
        <x14:sparklineGroup displayEmptyCellsAs="gap" markers="1" displayHidden="1" xr2:uid="{3CEC3682-BE49-4FBA-91F8-38B12AD7E13C}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'Rapport financier annuel'!H20:L20</xm:f>
              <xm:sqref>G9</xm:sqref>
            </x14:sparkline>
          </x14:sparklines>
        </x14:sparklineGroup>
        <x14:sparklineGroup displayEmptyCellsAs="gap" markers="1" displayHidden="1" xr2:uid="{562DD89D-AAA4-4C70-B748-7420C88BCD86}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'Rapport financier annuel'!H22:L22</xm:f>
              <xm:sqref>N9</xm:sqref>
            </x14:sparkline>
          </x14:sparklines>
        </x14:sparklineGroup>
        <x14:sparklineGroup displayEmptyCellsAs="gap" markers="1" displayHidden="1" xr2:uid="{FE2FD209-73BD-4470-9B5F-7FFEEABB76B1}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'Rapport financier annuel'!H23:L23</xm:f>
              <xm:sqref>P9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Prise en Main</vt:lpstr>
      <vt:lpstr>Rapport financier annuel</vt:lpstr>
      <vt:lpstr>'Rapport financier annuel'!Zone_d_impression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 BRETON</dc:creator>
  <cp:lastModifiedBy>Anthony  BRETON</cp:lastModifiedBy>
  <dcterms:created xsi:type="dcterms:W3CDTF">2020-02-17T13:59:56Z</dcterms:created>
  <dcterms:modified xsi:type="dcterms:W3CDTF">2020-02-17T14:00:18Z</dcterms:modified>
</cp:coreProperties>
</file>